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koululiikuntaliitto-my.sharepoint.com/personal/sari_turunen_kll_fi/Documents/Juoksusankarit/Juoksusankarit materiaalit/"/>
    </mc:Choice>
  </mc:AlternateContent>
  <xr:revisionPtr revIDLastSave="0" documentId="8_{6F82E8D5-A7AE-4940-B0EE-9894691820A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Vauhd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" i="1" l="1"/>
  <c r="V15" i="1"/>
  <c r="U15" i="1" s="1"/>
  <c r="V16" i="1"/>
  <c r="U16" i="1" s="1"/>
  <c r="V17" i="1"/>
  <c r="U17" i="1" s="1"/>
  <c r="V18" i="1"/>
  <c r="U18" i="1" s="1"/>
  <c r="V19" i="1"/>
  <c r="U19" i="1" s="1"/>
  <c r="V20" i="1"/>
  <c r="U20" i="1" s="1"/>
  <c r="V21" i="1"/>
  <c r="U21" i="1" s="1"/>
  <c r="V22" i="1"/>
  <c r="U22" i="1" s="1"/>
  <c r="V23" i="1"/>
  <c r="U23" i="1" s="1"/>
  <c r="V35" i="1"/>
  <c r="U35" i="1" s="1"/>
  <c r="V34" i="1"/>
  <c r="U34" i="1" s="1"/>
  <c r="V33" i="1"/>
  <c r="U33" i="1" s="1"/>
  <c r="V32" i="1"/>
  <c r="U32" i="1" s="1"/>
  <c r="V31" i="1"/>
  <c r="U31" i="1" s="1"/>
  <c r="V30" i="1"/>
  <c r="U30" i="1" s="1"/>
  <c r="V29" i="1"/>
  <c r="U29" i="1" s="1"/>
  <c r="V28" i="1"/>
  <c r="U28" i="1" s="1"/>
  <c r="V27" i="1"/>
  <c r="U27" i="1" s="1"/>
  <c r="V26" i="1"/>
  <c r="V3" i="1"/>
  <c r="U3" i="1" l="1"/>
  <c r="V4" i="1" l="1"/>
  <c r="U4" i="1" s="1"/>
  <c r="V5" i="1"/>
  <c r="U5" i="1" s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2" i="1"/>
  <c r="S10" i="1" l="1"/>
  <c r="S6" i="1"/>
  <c r="S9" i="1"/>
  <c r="S5" i="1"/>
  <c r="S21" i="1"/>
  <c r="S35" i="1"/>
  <c r="S32" i="1"/>
  <c r="S31" i="1"/>
  <c r="S29" i="1"/>
  <c r="S18" i="1"/>
  <c r="S16" i="1"/>
  <c r="S33" i="1"/>
  <c r="S20" i="1"/>
  <c r="S30" i="1"/>
  <c r="S17" i="1"/>
  <c r="S15" i="1"/>
  <c r="S19" i="1"/>
  <c r="S34" i="1"/>
  <c r="S23" i="1"/>
  <c r="S22" i="1"/>
  <c r="S28" i="1"/>
  <c r="S27" i="1"/>
  <c r="S4" i="1"/>
  <c r="S8" i="1"/>
  <c r="S11" i="1"/>
  <c r="S7" i="1"/>
  <c r="S3" i="1"/>
  <c r="K8" i="1"/>
  <c r="K10" i="1" s="1"/>
  <c r="K12" i="1" l="1"/>
  <c r="F6" i="1" l="1"/>
  <c r="F8" i="1" s="1"/>
  <c r="F10" i="1" l="1"/>
  <c r="A6" i="1"/>
  <c r="A10" i="1" s="1"/>
  <c r="A8" i="1"/>
</calcChain>
</file>

<file path=xl/sharedStrings.xml><?xml version="1.0" encoding="utf-8"?>
<sst xmlns="http://schemas.openxmlformats.org/spreadsheetml/2006/main" count="93" uniqueCount="55">
  <si>
    <t>Cooperin tulos</t>
  </si>
  <si>
    <t>200m (m/s)</t>
  </si>
  <si>
    <t>400m (kierrosaika)</t>
  </si>
  <si>
    <t>200m sekunteina (sec)</t>
  </si>
  <si>
    <t>Cooperin tulos (m)</t>
  </si>
  <si>
    <t>400m sekunteina (sec)</t>
  </si>
  <si>
    <t>Matka (m)</t>
  </si>
  <si>
    <t xml:space="preserve">kirjoita tähän </t>
  </si>
  <si>
    <t>kirjoita tähän</t>
  </si>
  <si>
    <t xml:space="preserve"> juostava matka metreinä</t>
  </si>
  <si>
    <t>min</t>
  </si>
  <si>
    <t>sec</t>
  </si>
  <si>
    <t>tavoiteaikasi:</t>
  </si>
  <si>
    <t>#3</t>
  </si>
  <si>
    <t>#4</t>
  </si>
  <si>
    <t>#5</t>
  </si>
  <si>
    <t>#6</t>
  </si>
  <si>
    <t>#7</t>
  </si>
  <si>
    <t>#8</t>
  </si>
  <si>
    <t>#9</t>
  </si>
  <si>
    <t>#1</t>
  </si>
  <si>
    <t>#2</t>
  </si>
  <si>
    <t>m/s</t>
  </si>
  <si>
    <t>lopputulos (m)</t>
  </si>
  <si>
    <t>2700m</t>
  </si>
  <si>
    <t>400m</t>
  </si>
  <si>
    <t>200m</t>
  </si>
  <si>
    <t>2800m</t>
  </si>
  <si>
    <t>2900m</t>
  </si>
  <si>
    <t>3000m</t>
  </si>
  <si>
    <t>3100m</t>
  </si>
  <si>
    <t>3200m</t>
  </si>
  <si>
    <t>3300m</t>
  </si>
  <si>
    <t>3400m</t>
  </si>
  <si>
    <t>3500m</t>
  </si>
  <si>
    <t>54sec</t>
  </si>
  <si>
    <t>50sec</t>
  </si>
  <si>
    <t>48sec</t>
  </si>
  <si>
    <t>47sec</t>
  </si>
  <si>
    <t>45sec</t>
  </si>
  <si>
    <t>52sec</t>
  </si>
  <si>
    <t>44sec</t>
  </si>
  <si>
    <t>43sec</t>
  </si>
  <si>
    <t>41sec+</t>
  </si>
  <si>
    <t>syötä tavoitetulos (m)</t>
  </si>
  <si>
    <t>syötä 200m vauhti</t>
  </si>
  <si>
    <t>m</t>
  </si>
  <si>
    <t>Loppuaika (sec)</t>
  </si>
  <si>
    <t>nimi</t>
  </si>
  <si>
    <t>tulos</t>
  </si>
  <si>
    <r>
      <rPr>
        <b/>
        <sz val="10"/>
        <color theme="1"/>
        <rFont val="Calibri"/>
        <family val="2"/>
        <scheme val="minor"/>
      </rPr>
      <t>Cooper-vauhdin harjoittelu:</t>
    </r>
    <r>
      <rPr>
        <sz val="10"/>
        <color theme="1"/>
        <rFont val="Calibri"/>
        <family val="2"/>
        <scheme val="minor"/>
      </rPr>
      <t xml:space="preserve"> juoksijat lähtevät n. 220m kohdalta juoksemaan vauhtia jota ajattelee juoksevansa Cooperissa. Ensimmäinen heilauttaa käden ylös 200m kohdalla ja siitä lähtee opettajan/valmentajan kello käyntiin, maalissa otetaan kaikille aika ja syötetään se tähän.                                                                        </t>
    </r>
    <r>
      <rPr>
        <b/>
        <sz val="10"/>
        <color theme="1"/>
        <rFont val="Calibri"/>
        <family val="2"/>
        <scheme val="minor"/>
      </rPr>
      <t>Johtopäätös</t>
    </r>
    <r>
      <rPr>
        <sz val="10"/>
        <color theme="1"/>
        <rFont val="Calibri"/>
        <family val="2"/>
        <scheme val="minor"/>
      </rPr>
      <t xml:space="preserve"> "Tuota vauhtia juoksisit Cooperissa xxxx m"</t>
    </r>
  </si>
  <si>
    <r>
      <rPr>
        <b/>
        <sz val="10"/>
        <color theme="1"/>
        <rFont val="Calibri"/>
        <family val="2"/>
        <scheme val="minor"/>
      </rPr>
      <t>Tähän voit syöttää Cooperin tavoitetuloksen</t>
    </r>
    <r>
      <rPr>
        <sz val="10"/>
        <color theme="1"/>
        <rFont val="Calibri"/>
        <family val="2"/>
        <scheme val="minor"/>
      </rPr>
      <t xml:space="preserve"> ja katsoa mitä se tarkoittaisi 200m lentävällä ajalla tai minkälaisia kierroksia (400m) tulisi juosta. Cooperiin kannattaa lähteä "muutama sekunti hiljempaa" ja pyrkiä kiristämään esim. viimeisen 2-3 minuutin aikana</t>
    </r>
  </si>
  <si>
    <r>
      <t>Tähän voi sijoittaa</t>
    </r>
    <r>
      <rPr>
        <b/>
        <sz val="10"/>
        <color theme="1"/>
        <rFont val="Calibri"/>
        <family val="2"/>
        <scheme val="minor"/>
      </rPr>
      <t xml:space="preserve"> juostavan matkan</t>
    </r>
    <r>
      <rPr>
        <sz val="10"/>
        <color theme="1"/>
        <rFont val="Calibri"/>
        <family val="2"/>
        <scheme val="minor"/>
      </rPr>
      <t xml:space="preserve"> ja </t>
    </r>
    <r>
      <rPr>
        <b/>
        <sz val="10"/>
        <color theme="1"/>
        <rFont val="Calibri"/>
        <family val="2"/>
        <scheme val="minor"/>
      </rPr>
      <t>tavoiteajan:</t>
    </r>
    <r>
      <rPr>
        <sz val="10"/>
        <color theme="1"/>
        <rFont val="Calibri"/>
        <family val="2"/>
        <scheme val="minor"/>
      </rPr>
      <t xml:space="preserve"> saat kierrosajan ja 200m "lentävän ajan" joilla voit harjoitella tavoitevauhteja ennen kisaa/testiä</t>
    </r>
  </si>
  <si>
    <r>
      <rPr>
        <b/>
        <sz val="11"/>
        <color theme="1"/>
        <rFont val="Calibri"/>
        <family val="2"/>
        <scheme val="minor"/>
      </rPr>
      <t>Cooper:</t>
    </r>
    <r>
      <rPr>
        <sz val="11"/>
        <color theme="1"/>
        <rFont val="Calibri"/>
        <family val="2"/>
        <scheme val="minor"/>
      </rPr>
      <t xml:space="preserve"> Tähän taulukkoon voit sijoittaa kokonaisajan jokaiselta täydeltä kierrokselta ja katsoa Cooperin aikana missä vauhdissa ollaan… esim. "1.42… 3.20… 5.00…" . Kannattaa sijoittua takasuoran alkuun -&gt; näet maaliviivalle -&gt; kellotat ajan -&gt; syötät sen tähän ja ehdit antaa väliaikatietoja kun juoksija(t) ohittavat sinut.</t>
    </r>
  </si>
  <si>
    <t xml:space="preserve">www.kll.fi/koululaiset/juoksusankarit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</si>
</sst>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6" xfId="0" applyFill="1" applyBorder="1"/>
    <xf numFmtId="0" fontId="1" fillId="2" borderId="5" xfId="0" applyFont="1" applyFill="1" applyBorder="1"/>
    <xf numFmtId="164" fontId="0" fillId="4" borderId="1" xfId="0" applyNumberFormat="1" applyFill="1" applyBorder="1" applyAlignment="1">
      <alignment horizontal="left"/>
    </xf>
    <xf numFmtId="0" fontId="0" fillId="4" borderId="2" xfId="0" applyFill="1" applyBorder="1"/>
    <xf numFmtId="164" fontId="0" fillId="4" borderId="3" xfId="0" applyNumberFormat="1" applyFill="1" applyBorder="1" applyAlignment="1">
      <alignment horizontal="center"/>
    </xf>
    <xf numFmtId="0" fontId="0" fillId="4" borderId="4" xfId="0" applyFill="1" applyBorder="1"/>
    <xf numFmtId="164" fontId="1" fillId="4" borderId="1" xfId="0" applyNumberFormat="1" applyFont="1" applyFill="1" applyBorder="1"/>
    <xf numFmtId="164" fontId="0" fillId="4" borderId="9" xfId="0" applyNumberFormat="1" applyFill="1" applyBorder="1" applyAlignment="1">
      <alignment horizontal="left"/>
    </xf>
    <xf numFmtId="0" fontId="0" fillId="4" borderId="10" xfId="0" applyFill="1" applyBorder="1"/>
    <xf numFmtId="0" fontId="1" fillId="5" borderId="1" xfId="0" applyFont="1" applyFill="1" applyBorder="1"/>
    <xf numFmtId="0" fontId="0" fillId="5" borderId="2" xfId="0" applyFill="1" applyBorder="1"/>
    <xf numFmtId="164" fontId="0" fillId="5" borderId="3" xfId="0" applyNumberFormat="1" applyFill="1" applyBorder="1" applyAlignment="1">
      <alignment horizontal="center"/>
    </xf>
    <xf numFmtId="0" fontId="0" fillId="5" borderId="4" xfId="0" applyFill="1" applyBorder="1"/>
    <xf numFmtId="0" fontId="0" fillId="5" borderId="1" xfId="0" applyFill="1" applyBorder="1" applyAlignment="1">
      <alignment horizontal="left"/>
    </xf>
    <xf numFmtId="164" fontId="0" fillId="6" borderId="13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" fontId="0" fillId="6" borderId="0" xfId="0" applyNumberFormat="1" applyFill="1" applyAlignment="1">
      <alignment horizontal="center"/>
    </xf>
    <xf numFmtId="0" fontId="0" fillId="10" borderId="0" xfId="0" applyFill="1"/>
    <xf numFmtId="0" fontId="0" fillId="0" borderId="0" xfId="0" applyFill="1"/>
    <xf numFmtId="0" fontId="5" fillId="2" borderId="8" xfId="0" applyFont="1" applyFill="1" applyBorder="1" applyAlignment="1">
      <alignment horizontal="center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14" xfId="0" applyFill="1" applyBorder="1" applyAlignment="1" applyProtection="1">
      <alignment horizontal="center"/>
      <protection locked="0"/>
    </xf>
    <xf numFmtId="0" fontId="0" fillId="9" borderId="15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4" borderId="3" xfId="0" applyNumberFormat="1" applyFill="1" applyBorder="1" applyAlignment="1">
      <alignment horizontal="center"/>
    </xf>
    <xf numFmtId="0" fontId="0" fillId="5" borderId="0" xfId="0" applyFill="1"/>
    <xf numFmtId="0" fontId="4" fillId="5" borderId="0" xfId="0" applyFont="1" applyFill="1"/>
    <xf numFmtId="164" fontId="0" fillId="5" borderId="0" xfId="0" quotePrefix="1" applyNumberFormat="1" applyFill="1" applyAlignment="1">
      <alignment horizontal="center"/>
    </xf>
    <xf numFmtId="0" fontId="0" fillId="5" borderId="0" xfId="0" applyFill="1" applyAlignment="1">
      <alignment horizontal="right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horizontal="center" vertical="center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3" fillId="5" borderId="0" xfId="0" applyFont="1" applyFill="1"/>
    <xf numFmtId="0" fontId="0" fillId="5" borderId="0" xfId="0" applyFill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164" fontId="0" fillId="5" borderId="0" xfId="0" quotePrefix="1" applyNumberFormat="1" applyFill="1" applyAlignment="1">
      <alignment horizontal="center" vertical="center"/>
    </xf>
    <xf numFmtId="0" fontId="7" fillId="5" borderId="0" xfId="1" applyFill="1"/>
    <xf numFmtId="164" fontId="0" fillId="5" borderId="3" xfId="0" applyNumberForma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5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5" fillId="9" borderId="8" xfId="0" applyFont="1" applyFill="1" applyBorder="1"/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5" fillId="11" borderId="0" xfId="0" applyFont="1" applyFill="1" applyAlignment="1">
      <alignment horizontal="left" vertical="top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11</xdr:row>
      <xdr:rowOff>66675</xdr:rowOff>
    </xdr:from>
    <xdr:to>
      <xdr:col>7</xdr:col>
      <xdr:colOff>304314</xdr:colOff>
      <xdr:row>18</xdr:row>
      <xdr:rowOff>9525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3114675"/>
          <a:ext cx="1590189" cy="1343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17</xdr:row>
      <xdr:rowOff>109220</xdr:rowOff>
    </xdr:from>
    <xdr:to>
      <xdr:col>6</xdr:col>
      <xdr:colOff>666749</xdr:colOff>
      <xdr:row>22</xdr:row>
      <xdr:rowOff>117474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4357370"/>
          <a:ext cx="1295399" cy="1008379"/>
        </a:xfrm>
        <a:prstGeom prst="rect">
          <a:avLst/>
        </a:prstGeom>
      </xdr:spPr>
    </xdr:pic>
    <xdr:clientData/>
  </xdr:twoCellAnchor>
  <xdr:twoCellAnchor editAs="oneCell">
    <xdr:from>
      <xdr:col>6</xdr:col>
      <xdr:colOff>866776</xdr:colOff>
      <xdr:row>18</xdr:row>
      <xdr:rowOff>49570</xdr:rowOff>
    </xdr:from>
    <xdr:to>
      <xdr:col>7</xdr:col>
      <xdr:colOff>1066801</xdr:colOff>
      <xdr:row>22</xdr:row>
      <xdr:rowOff>115909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1" y="4497745"/>
          <a:ext cx="1581150" cy="86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l.fi/koululaiset/juoksusankar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zoomScaleNormal="100" workbookViewId="0">
      <selection sqref="A1:C1"/>
    </sheetView>
  </sheetViews>
  <sheetFormatPr defaultRowHeight="14.5" x14ac:dyDescent="0.35"/>
  <cols>
    <col min="1" max="1" width="12.81640625" customWidth="1"/>
    <col min="2" max="2" width="19.26953125" customWidth="1"/>
    <col min="3" max="3" width="24" customWidth="1"/>
    <col min="4" max="4" width="1" customWidth="1"/>
    <col min="5" max="5" width="1" style="27" customWidth="1"/>
    <col min="7" max="7" width="20.7265625" customWidth="1"/>
    <col min="8" max="8" width="18.81640625" customWidth="1"/>
    <col min="9" max="9" width="1" customWidth="1"/>
    <col min="10" max="10" width="1" style="27" customWidth="1"/>
    <col min="11" max="11" width="15.81640625" customWidth="1"/>
    <col min="12" max="12" width="12.1796875" customWidth="1"/>
    <col min="13" max="13" width="15.81640625" style="21" customWidth="1"/>
    <col min="14" max="14" width="1" customWidth="1"/>
    <col min="15" max="15" width="1" style="27" customWidth="1"/>
    <col min="16" max="16" width="7" customWidth="1"/>
    <col min="17" max="17" width="13" customWidth="1"/>
    <col min="18" max="18" width="14.54296875" style="16" customWidth="1"/>
    <col min="19" max="19" width="15.453125" style="16" customWidth="1"/>
    <col min="20" max="20" width="9.81640625" customWidth="1"/>
    <col min="21" max="21" width="11.81640625" customWidth="1"/>
  </cols>
  <sheetData>
    <row r="1" spans="1:23" ht="82.5" customHeight="1" thickBot="1" x14ac:dyDescent="0.4">
      <c r="A1" s="68" t="s">
        <v>50</v>
      </c>
      <c r="B1" s="68"/>
      <c r="C1" s="68"/>
      <c r="D1" s="26"/>
      <c r="E1" s="38"/>
      <c r="F1" s="68" t="s">
        <v>51</v>
      </c>
      <c r="G1" s="68"/>
      <c r="H1" s="68"/>
      <c r="I1" s="26"/>
      <c r="J1" s="38"/>
      <c r="K1" s="68" t="s">
        <v>52</v>
      </c>
      <c r="L1" s="68"/>
      <c r="M1" s="68"/>
      <c r="N1" s="26"/>
      <c r="O1" s="38"/>
      <c r="P1" s="38"/>
      <c r="Q1" s="67" t="s">
        <v>53</v>
      </c>
      <c r="R1" s="67"/>
      <c r="S1" s="67"/>
      <c r="T1" s="67"/>
      <c r="U1" s="67"/>
      <c r="V1" s="38"/>
      <c r="W1" s="38"/>
    </row>
    <row r="2" spans="1:23" ht="15.75" customHeight="1" thickBot="1" x14ac:dyDescent="0.4">
      <c r="A2" s="2" t="s">
        <v>3</v>
      </c>
      <c r="B2" s="1"/>
      <c r="C2" s="38"/>
      <c r="D2" s="26"/>
      <c r="E2" s="38"/>
      <c r="F2" s="2" t="s">
        <v>4</v>
      </c>
      <c r="G2" s="1"/>
      <c r="H2" s="38"/>
      <c r="I2" s="26"/>
      <c r="J2" s="38"/>
      <c r="K2" s="57" t="s">
        <v>6</v>
      </c>
      <c r="L2" s="65" t="s">
        <v>8</v>
      </c>
      <c r="M2" s="66"/>
      <c r="N2" s="26"/>
      <c r="O2" s="38"/>
      <c r="P2" s="38"/>
      <c r="Q2" s="48" t="s">
        <v>10</v>
      </c>
      <c r="R2" s="48" t="s">
        <v>11</v>
      </c>
      <c r="S2" s="49" t="s">
        <v>23</v>
      </c>
      <c r="T2" s="38"/>
      <c r="U2" s="42" t="s">
        <v>22</v>
      </c>
      <c r="V2" s="46">
        <f>12*60</f>
        <v>720</v>
      </c>
      <c r="W2" s="46"/>
    </row>
    <row r="3" spans="1:23" ht="15.75" customHeight="1" thickBot="1" x14ac:dyDescent="0.4">
      <c r="A3" s="58">
        <v>49</v>
      </c>
      <c r="B3" s="28" t="s">
        <v>45</v>
      </c>
      <c r="C3" s="39"/>
      <c r="D3" s="26"/>
      <c r="E3" s="38"/>
      <c r="F3" s="58">
        <v>2800</v>
      </c>
      <c r="G3" s="28" t="s">
        <v>44</v>
      </c>
      <c r="H3" s="39"/>
      <c r="I3" s="26"/>
      <c r="J3" s="38"/>
      <c r="K3" s="58">
        <v>1500</v>
      </c>
      <c r="L3" s="63" t="s">
        <v>9</v>
      </c>
      <c r="M3" s="64"/>
      <c r="N3" s="26"/>
      <c r="O3" s="38"/>
      <c r="P3" s="41" t="s">
        <v>20</v>
      </c>
      <c r="Q3" s="29"/>
      <c r="R3" s="30"/>
      <c r="S3" s="25" t="e">
        <f t="shared" ref="S3:S11" si="0">U3*$V$2</f>
        <v>#DIV/0!</v>
      </c>
      <c r="T3" s="38"/>
      <c r="U3" s="22" t="e">
        <f t="shared" ref="U3:U11" si="1">W3/V3</f>
        <v>#DIV/0!</v>
      </c>
      <c r="V3" s="46">
        <f t="shared" ref="V3:V11" si="2">Q3*60+R3</f>
        <v>0</v>
      </c>
      <c r="W3" s="46">
        <v>400</v>
      </c>
    </row>
    <row r="4" spans="1:23" ht="15.75" customHeight="1" thickBot="1" x14ac:dyDescent="0.4">
      <c r="A4" s="38"/>
      <c r="B4" s="38"/>
      <c r="C4" s="38"/>
      <c r="D4" s="26"/>
      <c r="E4" s="38"/>
      <c r="F4" s="38"/>
      <c r="G4" s="38"/>
      <c r="H4" s="38"/>
      <c r="I4" s="26"/>
      <c r="J4" s="38"/>
      <c r="K4" s="49"/>
      <c r="L4" s="38"/>
      <c r="M4" s="38"/>
      <c r="N4" s="26"/>
      <c r="O4" s="38"/>
      <c r="P4" s="41" t="s">
        <v>21</v>
      </c>
      <c r="Q4" s="31"/>
      <c r="R4" s="32"/>
      <c r="S4" s="25" t="e">
        <f t="shared" si="0"/>
        <v>#DIV/0!</v>
      </c>
      <c r="T4" s="38"/>
      <c r="U4" s="22" t="e">
        <f t="shared" si="1"/>
        <v>#DIV/0!</v>
      </c>
      <c r="V4" s="46">
        <f t="shared" si="2"/>
        <v>0</v>
      </c>
      <c r="W4" s="46">
        <v>800</v>
      </c>
    </row>
    <row r="5" spans="1:23" ht="15.75" customHeight="1" thickBot="1" x14ac:dyDescent="0.4">
      <c r="A5" s="10" t="s">
        <v>1</v>
      </c>
      <c r="B5" s="11"/>
      <c r="C5" s="38"/>
      <c r="D5" s="26"/>
      <c r="E5" s="38"/>
      <c r="F5" s="14" t="s">
        <v>1</v>
      </c>
      <c r="G5" s="11"/>
      <c r="H5" s="38"/>
      <c r="I5" s="26"/>
      <c r="J5" s="38"/>
      <c r="K5" s="61" t="s">
        <v>7</v>
      </c>
      <c r="L5" s="23" t="s">
        <v>10</v>
      </c>
      <c r="M5" s="24" t="s">
        <v>11</v>
      </c>
      <c r="N5" s="26"/>
      <c r="O5" s="38"/>
      <c r="P5" s="41" t="s">
        <v>13</v>
      </c>
      <c r="Q5" s="31"/>
      <c r="R5" s="32"/>
      <c r="S5" s="25" t="e">
        <f t="shared" si="0"/>
        <v>#DIV/0!</v>
      </c>
      <c r="T5" s="38"/>
      <c r="U5" s="22" t="e">
        <f t="shared" si="1"/>
        <v>#DIV/0!</v>
      </c>
      <c r="V5" s="46">
        <f t="shared" si="2"/>
        <v>0</v>
      </c>
      <c r="W5" s="46">
        <v>1200</v>
      </c>
    </row>
    <row r="6" spans="1:23" ht="15.75" customHeight="1" thickBot="1" x14ac:dyDescent="0.4">
      <c r="A6" s="12">
        <f>200/A3</f>
        <v>4.0816326530612246</v>
      </c>
      <c r="B6" s="13" t="s">
        <v>22</v>
      </c>
      <c r="C6" s="38"/>
      <c r="D6" s="26"/>
      <c r="E6" s="38"/>
      <c r="F6" s="12">
        <f>F3/(12*60)</f>
        <v>3.8888888888888888</v>
      </c>
      <c r="G6" s="13"/>
      <c r="H6" s="38"/>
      <c r="I6" s="26"/>
      <c r="J6" s="38"/>
      <c r="K6" s="62" t="s">
        <v>12</v>
      </c>
      <c r="L6" s="59">
        <v>6</v>
      </c>
      <c r="M6" s="60">
        <v>0</v>
      </c>
      <c r="N6" s="26"/>
      <c r="O6" s="38"/>
      <c r="P6" s="41" t="s">
        <v>14</v>
      </c>
      <c r="Q6" s="31"/>
      <c r="R6" s="32"/>
      <c r="S6" s="25" t="e">
        <f t="shared" si="0"/>
        <v>#DIV/0!</v>
      </c>
      <c r="T6" s="38"/>
      <c r="U6" s="22" t="e">
        <f t="shared" si="1"/>
        <v>#DIV/0!</v>
      </c>
      <c r="V6" s="46">
        <f t="shared" si="2"/>
        <v>0</v>
      </c>
      <c r="W6" s="46">
        <v>1600</v>
      </c>
    </row>
    <row r="7" spans="1:23" ht="15.75" customHeight="1" x14ac:dyDescent="0.35">
      <c r="A7" s="7" t="s">
        <v>2</v>
      </c>
      <c r="B7" s="4"/>
      <c r="C7" s="39"/>
      <c r="D7" s="26"/>
      <c r="E7" s="38"/>
      <c r="F7" s="3" t="s">
        <v>5</v>
      </c>
      <c r="G7" s="4"/>
      <c r="H7" s="39"/>
      <c r="I7" s="26"/>
      <c r="J7" s="38"/>
      <c r="K7" s="55" t="s">
        <v>47</v>
      </c>
      <c r="L7" s="56"/>
      <c r="M7" s="50"/>
      <c r="N7" s="26"/>
      <c r="O7" s="38"/>
      <c r="P7" s="41" t="s">
        <v>15</v>
      </c>
      <c r="Q7" s="31"/>
      <c r="R7" s="32"/>
      <c r="S7" s="25" t="e">
        <f t="shared" si="0"/>
        <v>#DIV/0!</v>
      </c>
      <c r="T7" s="38"/>
      <c r="U7" s="22" t="e">
        <f t="shared" si="1"/>
        <v>#DIV/0!</v>
      </c>
      <c r="V7" s="46">
        <f t="shared" si="2"/>
        <v>0</v>
      </c>
      <c r="W7" s="46">
        <v>2000</v>
      </c>
    </row>
    <row r="8" spans="1:23" ht="15.75" customHeight="1" x14ac:dyDescent="0.35">
      <c r="A8" s="15">
        <f>A3*2</f>
        <v>98</v>
      </c>
      <c r="B8" s="6" t="s">
        <v>11</v>
      </c>
      <c r="C8" s="40"/>
      <c r="D8" s="26"/>
      <c r="E8" s="38"/>
      <c r="F8" s="15">
        <f>400/F6</f>
        <v>102.85714285714286</v>
      </c>
      <c r="G8" s="6"/>
      <c r="H8" s="40"/>
      <c r="I8" s="26"/>
      <c r="J8" s="38"/>
      <c r="K8" s="53">
        <f>L6*60+M6</f>
        <v>360</v>
      </c>
      <c r="L8" s="54"/>
      <c r="M8" s="51"/>
      <c r="N8" s="26"/>
      <c r="O8" s="38"/>
      <c r="P8" s="41" t="s">
        <v>16</v>
      </c>
      <c r="Q8" s="31"/>
      <c r="R8" s="32"/>
      <c r="S8" s="25" t="e">
        <f t="shared" si="0"/>
        <v>#DIV/0!</v>
      </c>
      <c r="T8" s="38"/>
      <c r="U8" s="22" t="e">
        <f t="shared" si="1"/>
        <v>#DIV/0!</v>
      </c>
      <c r="V8" s="46">
        <f t="shared" si="2"/>
        <v>0</v>
      </c>
      <c r="W8" s="46">
        <v>2400</v>
      </c>
    </row>
    <row r="9" spans="1:23" ht="15.75" customHeight="1" x14ac:dyDescent="0.35">
      <c r="A9" s="7" t="s">
        <v>0</v>
      </c>
      <c r="B9" s="4"/>
      <c r="C9" s="38"/>
      <c r="D9" s="26"/>
      <c r="E9" s="38"/>
      <c r="F9" s="3" t="s">
        <v>3</v>
      </c>
      <c r="G9" s="4"/>
      <c r="H9" s="38"/>
      <c r="I9" s="26"/>
      <c r="J9" s="38"/>
      <c r="K9" s="8" t="s">
        <v>5</v>
      </c>
      <c r="L9" s="9"/>
      <c r="M9" s="38"/>
      <c r="N9" s="26"/>
      <c r="O9" s="38"/>
      <c r="P9" s="41" t="s">
        <v>17</v>
      </c>
      <c r="Q9" s="31"/>
      <c r="R9" s="32"/>
      <c r="S9" s="25" t="e">
        <f t="shared" si="0"/>
        <v>#DIV/0!</v>
      </c>
      <c r="T9" s="38"/>
      <c r="U9" s="22" t="e">
        <f t="shared" si="1"/>
        <v>#DIV/0!</v>
      </c>
      <c r="V9" s="46">
        <f t="shared" si="2"/>
        <v>0</v>
      </c>
      <c r="W9" s="46">
        <v>2800</v>
      </c>
    </row>
    <row r="10" spans="1:23" ht="15.75" customHeight="1" x14ac:dyDescent="0.35">
      <c r="A10" s="37">
        <f>12*60*A6</f>
        <v>2938.7755102040819</v>
      </c>
      <c r="B10" s="6" t="s">
        <v>46</v>
      </c>
      <c r="C10" s="38"/>
      <c r="D10" s="26"/>
      <c r="E10" s="38"/>
      <c r="F10" s="5">
        <f>200/F6</f>
        <v>51.428571428571431</v>
      </c>
      <c r="G10" s="6"/>
      <c r="H10" s="38"/>
      <c r="I10" s="26"/>
      <c r="J10" s="38"/>
      <c r="K10" s="15">
        <f>K8/K3*100*4</f>
        <v>96</v>
      </c>
      <c r="L10" s="6"/>
      <c r="M10" s="38"/>
      <c r="N10" s="26"/>
      <c r="O10" s="38"/>
      <c r="P10" s="41" t="s">
        <v>18</v>
      </c>
      <c r="Q10" s="31"/>
      <c r="R10" s="32"/>
      <c r="S10" s="25" t="e">
        <f t="shared" si="0"/>
        <v>#DIV/0!</v>
      </c>
      <c r="T10" s="38"/>
      <c r="U10" s="22" t="e">
        <f t="shared" si="1"/>
        <v>#DIV/0!</v>
      </c>
      <c r="V10" s="46">
        <f t="shared" si="2"/>
        <v>0</v>
      </c>
      <c r="W10" s="46">
        <v>3200</v>
      </c>
    </row>
    <row r="11" spans="1:23" ht="15.75" customHeight="1" x14ac:dyDescent="0.35">
      <c r="A11" s="38"/>
      <c r="B11" s="38"/>
      <c r="C11" s="38"/>
      <c r="D11" s="26"/>
      <c r="E11" s="38"/>
      <c r="F11" s="38"/>
      <c r="G11" s="38"/>
      <c r="H11" s="38"/>
      <c r="I11" s="26"/>
      <c r="J11" s="38"/>
      <c r="K11" s="3" t="s">
        <v>3</v>
      </c>
      <c r="L11" s="4"/>
      <c r="M11" s="38"/>
      <c r="N11" s="26"/>
      <c r="O11" s="38"/>
      <c r="P11" s="41" t="s">
        <v>19</v>
      </c>
      <c r="Q11" s="31"/>
      <c r="R11" s="32"/>
      <c r="S11" s="25" t="e">
        <f t="shared" si="0"/>
        <v>#DIV/0!</v>
      </c>
      <c r="T11" s="38"/>
      <c r="U11" s="22" t="e">
        <f t="shared" si="1"/>
        <v>#DIV/0!</v>
      </c>
      <c r="V11" s="46">
        <f t="shared" si="2"/>
        <v>0</v>
      </c>
      <c r="W11" s="46">
        <v>3600</v>
      </c>
    </row>
    <row r="12" spans="1:23" ht="15.75" customHeight="1" x14ac:dyDescent="0.35">
      <c r="A12" s="38"/>
      <c r="B12" s="38"/>
      <c r="C12" s="38"/>
      <c r="D12" s="26"/>
      <c r="E12" s="38"/>
      <c r="F12" s="38"/>
      <c r="G12" s="38"/>
      <c r="H12" s="38"/>
      <c r="I12" s="26"/>
      <c r="J12" s="38"/>
      <c r="K12" s="5">
        <f>K10/2</f>
        <v>48</v>
      </c>
      <c r="L12" s="6"/>
      <c r="M12" s="42"/>
      <c r="N12" s="26"/>
      <c r="O12" s="38"/>
      <c r="P12" s="38"/>
      <c r="Q12" s="33" t="s">
        <v>49</v>
      </c>
      <c r="R12" s="34" t="s">
        <v>48</v>
      </c>
      <c r="T12" s="38"/>
      <c r="V12" s="38"/>
      <c r="W12" s="38"/>
    </row>
    <row r="13" spans="1:23" ht="15.75" customHeight="1" x14ac:dyDescent="0.35">
      <c r="A13" s="19"/>
      <c r="B13" s="18" t="s">
        <v>25</v>
      </c>
      <c r="C13" s="18" t="s">
        <v>26</v>
      </c>
      <c r="D13" s="26"/>
      <c r="E13" s="38"/>
      <c r="F13" s="38"/>
      <c r="G13" s="38"/>
      <c r="H13" s="38"/>
      <c r="I13" s="26"/>
      <c r="J13" s="38"/>
      <c r="K13" s="38"/>
      <c r="L13" s="38"/>
      <c r="M13" s="42"/>
      <c r="N13" s="26"/>
      <c r="O13" s="38"/>
      <c r="P13" s="38"/>
      <c r="Q13" s="44"/>
      <c r="R13" s="47"/>
      <c r="S13" s="43"/>
      <c r="T13" s="38"/>
      <c r="U13" s="38"/>
      <c r="V13" s="38"/>
      <c r="W13" s="38"/>
    </row>
    <row r="14" spans="1:23" ht="15.75" customHeight="1" x14ac:dyDescent="0.35">
      <c r="A14" s="18" t="s">
        <v>24</v>
      </c>
      <c r="B14" s="17">
        <v>1.47</v>
      </c>
      <c r="C14" s="16" t="s">
        <v>35</v>
      </c>
      <c r="D14" s="26"/>
      <c r="E14" s="38"/>
      <c r="F14" s="38"/>
      <c r="G14" s="38"/>
      <c r="H14" s="38"/>
      <c r="I14" s="26"/>
      <c r="J14" s="38"/>
      <c r="K14" s="38"/>
      <c r="L14" s="38"/>
      <c r="M14" s="42"/>
      <c r="N14" s="26"/>
      <c r="O14" s="38"/>
      <c r="P14" s="38"/>
      <c r="Q14" s="48" t="s">
        <v>10</v>
      </c>
      <c r="R14" s="48" t="s">
        <v>11</v>
      </c>
      <c r="S14" s="49" t="s">
        <v>23</v>
      </c>
      <c r="T14" s="38"/>
      <c r="U14" s="42" t="s">
        <v>22</v>
      </c>
      <c r="V14" s="46">
        <f>12*60</f>
        <v>720</v>
      </c>
      <c r="W14" s="46"/>
    </row>
    <row r="15" spans="1:23" ht="15.75" customHeight="1" x14ac:dyDescent="0.35">
      <c r="A15" s="18" t="s">
        <v>27</v>
      </c>
      <c r="B15" s="17">
        <v>1.43</v>
      </c>
      <c r="C15" s="16" t="s">
        <v>40</v>
      </c>
      <c r="D15" s="26"/>
      <c r="E15" s="38"/>
      <c r="F15" s="38"/>
      <c r="G15" s="38"/>
      <c r="H15" s="38"/>
      <c r="I15" s="26"/>
      <c r="J15" s="38"/>
      <c r="K15" s="38"/>
      <c r="L15" s="38"/>
      <c r="M15" s="42"/>
      <c r="N15" s="26"/>
      <c r="O15" s="38"/>
      <c r="P15" s="41" t="s">
        <v>20</v>
      </c>
      <c r="Q15" s="29"/>
      <c r="R15" s="30"/>
      <c r="S15" s="25" t="e">
        <f t="shared" ref="S15:S23" si="3">U15*$V$2</f>
        <v>#DIV/0!</v>
      </c>
      <c r="T15" s="38"/>
      <c r="U15" s="22" t="e">
        <f t="shared" ref="U15:U23" si="4">W15/V15</f>
        <v>#DIV/0!</v>
      </c>
      <c r="V15" s="46">
        <f t="shared" ref="V15:V23" si="5">Q15*60+R15</f>
        <v>0</v>
      </c>
      <c r="W15" s="46">
        <v>400</v>
      </c>
    </row>
    <row r="16" spans="1:23" ht="15.75" customHeight="1" x14ac:dyDescent="0.35">
      <c r="A16" s="18" t="s">
        <v>28</v>
      </c>
      <c r="B16" s="17">
        <v>1.4</v>
      </c>
      <c r="C16" s="16" t="s">
        <v>36</v>
      </c>
      <c r="D16" s="26"/>
      <c r="E16" s="38"/>
      <c r="F16" s="38"/>
      <c r="G16" s="38"/>
      <c r="H16" s="38"/>
      <c r="I16" s="26"/>
      <c r="J16" s="38"/>
      <c r="K16" s="38"/>
      <c r="L16" s="38"/>
      <c r="M16" s="42"/>
      <c r="N16" s="26"/>
      <c r="O16" s="38"/>
      <c r="P16" s="41" t="s">
        <v>21</v>
      </c>
      <c r="Q16" s="31"/>
      <c r="R16" s="32"/>
      <c r="S16" s="25" t="e">
        <f t="shared" si="3"/>
        <v>#DIV/0!</v>
      </c>
      <c r="T16" s="38"/>
      <c r="U16" s="22" t="e">
        <f t="shared" si="4"/>
        <v>#DIV/0!</v>
      </c>
      <c r="V16" s="46">
        <f t="shared" si="5"/>
        <v>0</v>
      </c>
      <c r="W16" s="46">
        <v>800</v>
      </c>
    </row>
    <row r="17" spans="1:23" ht="15.75" customHeight="1" x14ac:dyDescent="0.35">
      <c r="A17" s="18" t="s">
        <v>29</v>
      </c>
      <c r="B17" s="17">
        <v>1.36</v>
      </c>
      <c r="C17" s="16" t="s">
        <v>37</v>
      </c>
      <c r="D17" s="26"/>
      <c r="E17" s="38"/>
      <c r="F17" s="38"/>
      <c r="G17" s="38"/>
      <c r="H17" s="38"/>
      <c r="I17" s="26"/>
      <c r="J17" s="38"/>
      <c r="L17" s="38"/>
      <c r="M17" s="42"/>
      <c r="N17" s="26"/>
      <c r="O17" s="38"/>
      <c r="P17" s="41" t="s">
        <v>13</v>
      </c>
      <c r="Q17" s="31"/>
      <c r="R17" s="32"/>
      <c r="S17" s="25" t="e">
        <f t="shared" si="3"/>
        <v>#DIV/0!</v>
      </c>
      <c r="T17" s="38"/>
      <c r="U17" s="22" t="e">
        <f t="shared" si="4"/>
        <v>#DIV/0!</v>
      </c>
      <c r="V17" s="46">
        <f t="shared" si="5"/>
        <v>0</v>
      </c>
      <c r="W17" s="46">
        <v>1200</v>
      </c>
    </row>
    <row r="18" spans="1:23" ht="15.75" customHeight="1" x14ac:dyDescent="0.35">
      <c r="A18" s="18" t="s">
        <v>30</v>
      </c>
      <c r="B18" s="17">
        <v>1.33</v>
      </c>
      <c r="C18" s="16" t="s">
        <v>38</v>
      </c>
      <c r="D18" s="26"/>
      <c r="E18" s="38"/>
      <c r="F18" s="38"/>
      <c r="G18" s="38"/>
      <c r="H18" s="38"/>
      <c r="I18" s="26"/>
      <c r="J18" s="38"/>
      <c r="K18" s="38"/>
      <c r="L18" s="38"/>
      <c r="M18" s="42"/>
      <c r="N18" s="26"/>
      <c r="O18" s="38"/>
      <c r="P18" s="41" t="s">
        <v>14</v>
      </c>
      <c r="Q18" s="31"/>
      <c r="R18" s="32"/>
      <c r="S18" s="25" t="e">
        <f t="shared" si="3"/>
        <v>#DIV/0!</v>
      </c>
      <c r="T18" s="38"/>
      <c r="U18" s="22" t="e">
        <f t="shared" si="4"/>
        <v>#DIV/0!</v>
      </c>
      <c r="V18" s="46">
        <f t="shared" si="5"/>
        <v>0</v>
      </c>
      <c r="W18" s="46">
        <v>1600</v>
      </c>
    </row>
    <row r="19" spans="1:23" ht="15.75" customHeight="1" x14ac:dyDescent="0.35">
      <c r="A19" s="18" t="s">
        <v>31</v>
      </c>
      <c r="B19" s="17">
        <v>1.3</v>
      </c>
      <c r="C19" s="16" t="s">
        <v>39</v>
      </c>
      <c r="D19" s="26"/>
      <c r="E19" s="38"/>
      <c r="F19" s="38"/>
      <c r="G19" s="38"/>
      <c r="H19" s="38"/>
      <c r="I19" s="26"/>
      <c r="J19" s="38"/>
      <c r="K19" s="38"/>
      <c r="L19" s="38"/>
      <c r="M19" s="42"/>
      <c r="N19" s="26"/>
      <c r="O19" s="38"/>
      <c r="P19" s="41" t="s">
        <v>15</v>
      </c>
      <c r="Q19" s="31"/>
      <c r="R19" s="32"/>
      <c r="S19" s="25" t="e">
        <f t="shared" si="3"/>
        <v>#DIV/0!</v>
      </c>
      <c r="T19" s="38"/>
      <c r="U19" s="22" t="e">
        <f t="shared" si="4"/>
        <v>#DIV/0!</v>
      </c>
      <c r="V19" s="46">
        <f t="shared" si="5"/>
        <v>0</v>
      </c>
      <c r="W19" s="46">
        <v>2000</v>
      </c>
    </row>
    <row r="20" spans="1:23" ht="15.75" customHeight="1" x14ac:dyDescent="0.35">
      <c r="A20" s="18" t="s">
        <v>32</v>
      </c>
      <c r="B20" s="17">
        <v>1.28</v>
      </c>
      <c r="C20" s="16" t="s">
        <v>41</v>
      </c>
      <c r="D20" s="26"/>
      <c r="E20" s="38"/>
      <c r="F20" s="38"/>
      <c r="G20" s="38"/>
      <c r="H20" s="38"/>
      <c r="I20" s="26"/>
      <c r="J20" s="38"/>
      <c r="K20" s="38"/>
      <c r="L20" s="38"/>
      <c r="M20" s="42"/>
      <c r="N20" s="26"/>
      <c r="O20" s="38"/>
      <c r="P20" s="41" t="s">
        <v>16</v>
      </c>
      <c r="Q20" s="31"/>
      <c r="R20" s="32"/>
      <c r="S20" s="25" t="e">
        <f t="shared" si="3"/>
        <v>#DIV/0!</v>
      </c>
      <c r="T20" s="38"/>
      <c r="U20" s="22" t="e">
        <f t="shared" si="4"/>
        <v>#DIV/0!</v>
      </c>
      <c r="V20" s="46">
        <f t="shared" si="5"/>
        <v>0</v>
      </c>
      <c r="W20" s="46">
        <v>2400</v>
      </c>
    </row>
    <row r="21" spans="1:23" ht="15.75" customHeight="1" x14ac:dyDescent="0.35">
      <c r="A21" s="18" t="s">
        <v>33</v>
      </c>
      <c r="B21" s="17">
        <v>1.25</v>
      </c>
      <c r="C21" s="16" t="s">
        <v>42</v>
      </c>
      <c r="D21" s="26"/>
      <c r="E21" s="38"/>
      <c r="F21" s="38"/>
      <c r="G21" s="38"/>
      <c r="H21" s="38"/>
      <c r="I21" s="26"/>
      <c r="J21" s="38"/>
      <c r="K21" s="38"/>
      <c r="L21" s="38"/>
      <c r="M21" s="42"/>
      <c r="N21" s="26"/>
      <c r="O21" s="38"/>
      <c r="P21" s="41" t="s">
        <v>17</v>
      </c>
      <c r="Q21" s="31"/>
      <c r="R21" s="32"/>
      <c r="S21" s="25" t="e">
        <f t="shared" si="3"/>
        <v>#DIV/0!</v>
      </c>
      <c r="T21" s="38"/>
      <c r="U21" s="22" t="e">
        <f t="shared" si="4"/>
        <v>#DIV/0!</v>
      </c>
      <c r="V21" s="46">
        <f t="shared" si="5"/>
        <v>0</v>
      </c>
      <c r="W21" s="46">
        <v>2800</v>
      </c>
    </row>
    <row r="22" spans="1:23" ht="15.75" customHeight="1" x14ac:dyDescent="0.35">
      <c r="A22" s="18" t="s">
        <v>34</v>
      </c>
      <c r="B22" s="17">
        <v>1.23</v>
      </c>
      <c r="C22" s="16" t="s">
        <v>43</v>
      </c>
      <c r="D22" s="26"/>
      <c r="E22" s="38"/>
      <c r="G22" s="38"/>
      <c r="H22" s="38"/>
      <c r="I22" s="26"/>
      <c r="J22" s="38"/>
      <c r="K22" s="38"/>
      <c r="L22" s="38"/>
      <c r="M22" s="42"/>
      <c r="N22" s="26"/>
      <c r="O22" s="38"/>
      <c r="P22" s="41" t="s">
        <v>18</v>
      </c>
      <c r="Q22" s="31"/>
      <c r="R22" s="32"/>
      <c r="S22" s="25" t="e">
        <f t="shared" si="3"/>
        <v>#DIV/0!</v>
      </c>
      <c r="T22" s="38"/>
      <c r="U22" s="22" t="e">
        <f t="shared" si="4"/>
        <v>#DIV/0!</v>
      </c>
      <c r="V22" s="46">
        <f t="shared" si="5"/>
        <v>0</v>
      </c>
      <c r="W22" s="46">
        <v>3200</v>
      </c>
    </row>
    <row r="23" spans="1:23" ht="15.75" customHeight="1" x14ac:dyDescent="0.35">
      <c r="A23" s="38"/>
      <c r="B23" s="38"/>
      <c r="C23" s="38"/>
      <c r="D23" s="26"/>
      <c r="E23" s="38"/>
      <c r="F23" s="38"/>
      <c r="G23" s="41"/>
      <c r="H23" s="38"/>
      <c r="I23" s="26"/>
      <c r="J23" s="38"/>
      <c r="K23" s="42"/>
      <c r="L23" s="38"/>
      <c r="M23" s="42"/>
      <c r="N23" s="26"/>
      <c r="O23" s="38"/>
      <c r="P23" s="41" t="s">
        <v>19</v>
      </c>
      <c r="Q23" s="31"/>
      <c r="R23" s="32"/>
      <c r="S23" s="25" t="e">
        <f t="shared" si="3"/>
        <v>#DIV/0!</v>
      </c>
      <c r="T23" s="38"/>
      <c r="U23" s="22" t="e">
        <f t="shared" si="4"/>
        <v>#DIV/0!</v>
      </c>
      <c r="V23" s="46">
        <f t="shared" si="5"/>
        <v>0</v>
      </c>
      <c r="W23" s="46">
        <v>3600</v>
      </c>
    </row>
    <row r="24" spans="1:23" ht="15.75" customHeight="1" x14ac:dyDescent="0.35">
      <c r="A24" s="38"/>
      <c r="B24" s="38"/>
      <c r="C24" s="38"/>
      <c r="D24" s="26"/>
      <c r="E24" s="38"/>
      <c r="F24" s="52" t="s">
        <v>54</v>
      </c>
      <c r="G24" s="41"/>
      <c r="H24" s="38"/>
      <c r="I24" s="26"/>
      <c r="J24" s="38"/>
      <c r="K24" s="38"/>
      <c r="L24" s="38"/>
      <c r="M24" s="42"/>
      <c r="N24" s="26"/>
      <c r="O24" s="38"/>
      <c r="P24" s="38"/>
      <c r="Q24" s="33" t="s">
        <v>49</v>
      </c>
      <c r="R24" s="36" t="s">
        <v>48</v>
      </c>
      <c r="S24"/>
      <c r="T24" s="42"/>
      <c r="V24" s="38"/>
      <c r="W24" s="38"/>
    </row>
    <row r="25" spans="1:23" ht="15.75" customHeight="1" x14ac:dyDescent="0.35">
      <c r="A25" s="38"/>
      <c r="B25" s="38"/>
      <c r="C25" s="38"/>
      <c r="D25" s="26"/>
      <c r="E25" s="38"/>
      <c r="F25" s="38"/>
      <c r="G25" s="38"/>
      <c r="H25" s="38"/>
      <c r="I25" s="26"/>
      <c r="J25" s="38"/>
      <c r="K25" s="38"/>
      <c r="L25" s="38"/>
      <c r="M25" s="42"/>
      <c r="N25" s="26"/>
      <c r="O25" s="38"/>
      <c r="P25" s="38"/>
      <c r="Q25" s="35"/>
      <c r="R25" s="34"/>
      <c r="T25" s="38"/>
      <c r="V25" s="38"/>
      <c r="W25" s="38"/>
    </row>
    <row r="26" spans="1:23" ht="15.75" customHeight="1" x14ac:dyDescent="0.35">
      <c r="A26" s="38"/>
      <c r="B26" s="38"/>
      <c r="C26" s="38"/>
      <c r="D26" s="26"/>
      <c r="E26" s="38"/>
      <c r="G26" s="38"/>
      <c r="H26" s="38"/>
      <c r="I26" s="26"/>
      <c r="J26" s="38"/>
      <c r="K26" s="38"/>
      <c r="L26" s="38"/>
      <c r="M26" s="42"/>
      <c r="N26" s="26"/>
      <c r="O26" s="38"/>
      <c r="P26" s="38"/>
      <c r="Q26" s="48" t="s">
        <v>10</v>
      </c>
      <c r="R26" s="48" t="s">
        <v>11</v>
      </c>
      <c r="S26" s="49" t="s">
        <v>23</v>
      </c>
      <c r="T26" s="38"/>
      <c r="U26" s="42" t="s">
        <v>22</v>
      </c>
      <c r="V26" s="46">
        <f>12*60</f>
        <v>720</v>
      </c>
      <c r="W26" s="46"/>
    </row>
    <row r="27" spans="1:23" ht="15.75" customHeight="1" x14ac:dyDescent="0.35">
      <c r="A27" s="38"/>
      <c r="B27" s="38"/>
      <c r="C27" s="38"/>
      <c r="D27" s="26"/>
      <c r="E27" s="38"/>
      <c r="F27" s="38"/>
      <c r="G27" s="38"/>
      <c r="H27" s="38"/>
      <c r="I27" s="26"/>
      <c r="J27" s="38"/>
      <c r="K27" s="38"/>
      <c r="L27" s="38"/>
      <c r="M27" s="42"/>
      <c r="N27" s="26"/>
      <c r="O27" s="38"/>
      <c r="P27" s="41" t="s">
        <v>20</v>
      </c>
      <c r="Q27" s="29"/>
      <c r="R27" s="30"/>
      <c r="S27" s="25" t="e">
        <f t="shared" ref="S27:S35" si="6">U27*$V$2</f>
        <v>#DIV/0!</v>
      </c>
      <c r="T27" s="38"/>
      <c r="U27" s="22" t="e">
        <f t="shared" ref="U27:U35" si="7">W27/V27</f>
        <v>#DIV/0!</v>
      </c>
      <c r="V27" s="46">
        <f t="shared" ref="V27:V35" si="8">Q27*60+R27</f>
        <v>0</v>
      </c>
      <c r="W27" s="46">
        <v>400</v>
      </c>
    </row>
    <row r="28" spans="1:23" ht="15.75" customHeight="1" x14ac:dyDescent="0.35">
      <c r="A28" s="38"/>
      <c r="B28" s="38"/>
      <c r="C28" s="38"/>
      <c r="D28" s="26"/>
      <c r="E28" s="38"/>
      <c r="F28" s="38"/>
      <c r="G28" s="38"/>
      <c r="H28" s="38"/>
      <c r="I28" s="26"/>
      <c r="J28" s="38"/>
      <c r="K28" s="38"/>
      <c r="L28" s="38"/>
      <c r="M28" s="42"/>
      <c r="N28" s="26"/>
      <c r="O28" s="38"/>
      <c r="P28" s="41" t="s">
        <v>21</v>
      </c>
      <c r="Q28" s="31"/>
      <c r="R28" s="32"/>
      <c r="S28" s="25" t="e">
        <f t="shared" si="6"/>
        <v>#DIV/0!</v>
      </c>
      <c r="T28" s="38"/>
      <c r="U28" s="22" t="e">
        <f t="shared" si="7"/>
        <v>#DIV/0!</v>
      </c>
      <c r="V28" s="46">
        <f t="shared" si="8"/>
        <v>0</v>
      </c>
      <c r="W28" s="46">
        <v>800</v>
      </c>
    </row>
    <row r="29" spans="1:23" ht="15.75" customHeight="1" x14ac:dyDescent="0.35">
      <c r="A29" s="38"/>
      <c r="B29" s="38"/>
      <c r="C29" s="38"/>
      <c r="D29" s="26"/>
      <c r="E29" s="38"/>
      <c r="F29" s="38"/>
      <c r="G29" s="38"/>
      <c r="H29" s="38"/>
      <c r="I29" s="26"/>
      <c r="J29" s="38"/>
      <c r="K29" s="38"/>
      <c r="L29" s="38"/>
      <c r="M29" s="42"/>
      <c r="N29" s="26"/>
      <c r="O29" s="38"/>
      <c r="P29" s="41" t="s">
        <v>13</v>
      </c>
      <c r="Q29" s="31"/>
      <c r="R29" s="32"/>
      <c r="S29" s="25" t="e">
        <f t="shared" si="6"/>
        <v>#DIV/0!</v>
      </c>
      <c r="T29" s="38"/>
      <c r="U29" s="22" t="e">
        <f t="shared" si="7"/>
        <v>#DIV/0!</v>
      </c>
      <c r="V29" s="46">
        <f t="shared" si="8"/>
        <v>0</v>
      </c>
      <c r="W29" s="46">
        <v>1200</v>
      </c>
    </row>
    <row r="30" spans="1:23" x14ac:dyDescent="0.35">
      <c r="A30" s="38"/>
      <c r="B30" s="38"/>
      <c r="C30" s="38"/>
      <c r="D30" s="26"/>
      <c r="E30" s="38"/>
      <c r="F30" s="38"/>
      <c r="G30" s="38"/>
      <c r="H30" s="38"/>
      <c r="I30" s="26"/>
      <c r="J30" s="38"/>
      <c r="K30" s="38"/>
      <c r="L30" s="38"/>
      <c r="M30" s="42"/>
      <c r="N30" s="26"/>
      <c r="O30" s="38"/>
      <c r="P30" s="41" t="s">
        <v>14</v>
      </c>
      <c r="Q30" s="31"/>
      <c r="R30" s="32"/>
      <c r="S30" s="25" t="e">
        <f t="shared" si="6"/>
        <v>#DIV/0!</v>
      </c>
      <c r="T30" s="38"/>
      <c r="U30" s="22" t="e">
        <f t="shared" si="7"/>
        <v>#DIV/0!</v>
      </c>
      <c r="V30" s="46">
        <f t="shared" si="8"/>
        <v>0</v>
      </c>
      <c r="W30" s="46">
        <v>1600</v>
      </c>
    </row>
    <row r="31" spans="1:23" x14ac:dyDescent="0.35">
      <c r="A31" s="38"/>
      <c r="B31" s="38"/>
      <c r="C31" s="38"/>
      <c r="D31" s="26"/>
      <c r="E31" s="38"/>
      <c r="F31" s="38"/>
      <c r="G31" s="38"/>
      <c r="H31" s="38"/>
      <c r="I31" s="26"/>
      <c r="J31" s="38"/>
      <c r="K31" s="38"/>
      <c r="L31" s="38"/>
      <c r="M31" s="42"/>
      <c r="N31" s="26"/>
      <c r="O31" s="38"/>
      <c r="P31" s="41" t="s">
        <v>15</v>
      </c>
      <c r="Q31" s="31"/>
      <c r="R31" s="32"/>
      <c r="S31" s="25" t="e">
        <f t="shared" si="6"/>
        <v>#DIV/0!</v>
      </c>
      <c r="T31" s="38"/>
      <c r="U31" s="22" t="e">
        <f t="shared" si="7"/>
        <v>#DIV/0!</v>
      </c>
      <c r="V31" s="46">
        <f t="shared" si="8"/>
        <v>0</v>
      </c>
      <c r="W31" s="46">
        <v>2000</v>
      </c>
    </row>
    <row r="32" spans="1:23" x14ac:dyDescent="0.35">
      <c r="A32" s="38"/>
      <c r="B32" s="38"/>
      <c r="C32" s="38"/>
      <c r="D32" s="26"/>
      <c r="E32" s="38"/>
      <c r="F32" s="38"/>
      <c r="G32" s="38"/>
      <c r="H32" s="38"/>
      <c r="I32" s="26"/>
      <c r="J32" s="38"/>
      <c r="K32" s="38"/>
      <c r="L32" s="38"/>
      <c r="M32" s="42"/>
      <c r="N32" s="26"/>
      <c r="O32" s="38"/>
      <c r="P32" s="41" t="s">
        <v>16</v>
      </c>
      <c r="Q32" s="31"/>
      <c r="R32" s="32"/>
      <c r="S32" s="25" t="e">
        <f t="shared" si="6"/>
        <v>#DIV/0!</v>
      </c>
      <c r="T32" s="38"/>
      <c r="U32" s="22" t="e">
        <f t="shared" si="7"/>
        <v>#DIV/0!</v>
      </c>
      <c r="V32" s="46">
        <f t="shared" si="8"/>
        <v>0</v>
      </c>
      <c r="W32" s="46">
        <v>2400</v>
      </c>
    </row>
    <row r="33" spans="1:23" x14ac:dyDescent="0.35">
      <c r="A33" s="38"/>
      <c r="B33" s="38"/>
      <c r="C33" s="38"/>
      <c r="D33" s="26"/>
      <c r="E33" s="38"/>
      <c r="F33" s="38"/>
      <c r="G33" s="38"/>
      <c r="H33" s="38"/>
      <c r="I33" s="26"/>
      <c r="J33" s="38"/>
      <c r="K33" s="38"/>
      <c r="L33" s="38"/>
      <c r="M33" s="42"/>
      <c r="N33" s="26"/>
      <c r="O33" s="38"/>
      <c r="P33" s="41" t="s">
        <v>17</v>
      </c>
      <c r="Q33" s="31"/>
      <c r="R33" s="32"/>
      <c r="S33" s="25" t="e">
        <f t="shared" si="6"/>
        <v>#DIV/0!</v>
      </c>
      <c r="T33" s="38"/>
      <c r="U33" s="22" t="e">
        <f t="shared" si="7"/>
        <v>#DIV/0!</v>
      </c>
      <c r="V33" s="46">
        <f t="shared" si="8"/>
        <v>0</v>
      </c>
      <c r="W33" s="46">
        <v>2800</v>
      </c>
    </row>
    <row r="34" spans="1:23" x14ac:dyDescent="0.35">
      <c r="A34" s="38"/>
      <c r="B34" s="38"/>
      <c r="C34" s="38"/>
      <c r="D34" s="26"/>
      <c r="E34" s="38"/>
      <c r="F34" s="38"/>
      <c r="G34" s="38"/>
      <c r="H34" s="38"/>
      <c r="I34" s="26"/>
      <c r="J34" s="38"/>
      <c r="K34" s="38"/>
      <c r="L34" s="38"/>
      <c r="M34" s="42"/>
      <c r="N34" s="26"/>
      <c r="O34" s="38"/>
      <c r="P34" s="41" t="s">
        <v>18</v>
      </c>
      <c r="Q34" s="31"/>
      <c r="R34" s="32"/>
      <c r="S34" s="25" t="e">
        <f t="shared" si="6"/>
        <v>#DIV/0!</v>
      </c>
      <c r="T34" s="38"/>
      <c r="U34" s="22" t="e">
        <f t="shared" si="7"/>
        <v>#DIV/0!</v>
      </c>
      <c r="V34" s="46">
        <f t="shared" si="8"/>
        <v>0</v>
      </c>
      <c r="W34" s="46">
        <v>3200</v>
      </c>
    </row>
    <row r="35" spans="1:23" x14ac:dyDescent="0.35">
      <c r="A35" s="38"/>
      <c r="B35" s="38"/>
      <c r="C35" s="38"/>
      <c r="D35" s="26"/>
      <c r="E35" s="38"/>
      <c r="F35" s="38"/>
      <c r="G35" s="41"/>
      <c r="H35" s="38"/>
      <c r="I35" s="26"/>
      <c r="J35" s="38"/>
      <c r="K35" s="38"/>
      <c r="L35" s="38"/>
      <c r="M35" s="42"/>
      <c r="N35" s="26"/>
      <c r="O35" s="38"/>
      <c r="P35" s="41" t="s">
        <v>19</v>
      </c>
      <c r="Q35" s="31"/>
      <c r="R35" s="32"/>
      <c r="S35" s="25" t="e">
        <f t="shared" si="6"/>
        <v>#DIV/0!</v>
      </c>
      <c r="T35" s="38"/>
      <c r="U35" s="22" t="e">
        <f t="shared" si="7"/>
        <v>#DIV/0!</v>
      </c>
      <c r="V35" s="46">
        <f t="shared" si="8"/>
        <v>0</v>
      </c>
      <c r="W35" s="46">
        <v>3600</v>
      </c>
    </row>
    <row r="36" spans="1:23" x14ac:dyDescent="0.35">
      <c r="A36" s="38"/>
      <c r="B36" s="38"/>
      <c r="C36" s="38"/>
      <c r="D36" s="26"/>
      <c r="E36" s="38"/>
      <c r="F36" s="38"/>
      <c r="G36" s="38"/>
      <c r="H36" s="38"/>
      <c r="I36" s="26"/>
      <c r="J36" s="38"/>
      <c r="K36" s="38"/>
      <c r="L36" s="38"/>
      <c r="M36" s="42"/>
      <c r="N36" s="26"/>
      <c r="O36" s="38"/>
      <c r="P36" s="38"/>
      <c r="Q36" s="33" t="s">
        <v>49</v>
      </c>
      <c r="R36" s="34" t="s">
        <v>48</v>
      </c>
      <c r="T36" s="38"/>
      <c r="V36" s="38"/>
      <c r="W36" s="38"/>
    </row>
    <row r="37" spans="1:23" x14ac:dyDescent="0.35">
      <c r="D37" s="26"/>
      <c r="E37" s="38"/>
      <c r="F37" s="38"/>
      <c r="G37" s="38"/>
      <c r="H37" s="38"/>
      <c r="I37" s="26"/>
      <c r="J37" s="38"/>
      <c r="K37" s="38"/>
      <c r="L37" s="38"/>
      <c r="M37" s="42"/>
      <c r="N37" s="26"/>
      <c r="O37" s="38"/>
      <c r="P37" s="38"/>
      <c r="Q37" s="44"/>
      <c r="R37" s="45"/>
      <c r="S37" s="43"/>
      <c r="T37" s="38"/>
      <c r="U37" s="38"/>
      <c r="V37" s="38"/>
      <c r="W37" s="38"/>
    </row>
    <row r="38" spans="1:23" x14ac:dyDescent="0.3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2"/>
      <c r="N38" s="38"/>
      <c r="O38" s="38"/>
      <c r="P38" s="38"/>
      <c r="Q38" s="38"/>
      <c r="R38" s="43"/>
      <c r="S38" s="43"/>
      <c r="T38" s="38"/>
      <c r="U38" s="38"/>
      <c r="V38" s="38"/>
      <c r="W38" s="38"/>
    </row>
    <row r="47" spans="1:23" x14ac:dyDescent="0.35">
      <c r="G47" s="20"/>
    </row>
    <row r="48" spans="1:23" x14ac:dyDescent="0.35">
      <c r="G48" s="20"/>
    </row>
  </sheetData>
  <sheetProtection sheet="1" objects="1" scenarios="1"/>
  <mergeCells count="5">
    <mergeCell ref="L2:M2"/>
    <mergeCell ref="Q1:U1"/>
    <mergeCell ref="A1:C1"/>
    <mergeCell ref="F1:H1"/>
    <mergeCell ref="K1:M1"/>
  </mergeCells>
  <hyperlinks>
    <hyperlink ref="F2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D27153296BFA84DB72FF74CE9554ED7" ma:contentTypeVersion="8" ma:contentTypeDescription="Luo uusi asiakirja." ma:contentTypeScope="" ma:versionID="b6f9f5ea11ad94c5643bf84cc96af8ff">
  <xsd:schema xmlns:xsd="http://www.w3.org/2001/XMLSchema" xmlns:xs="http://www.w3.org/2001/XMLSchema" xmlns:p="http://schemas.microsoft.com/office/2006/metadata/properties" xmlns:ns3="00cb7481-b76c-4b33-933e-11297e4dc6f2" targetNamespace="http://schemas.microsoft.com/office/2006/metadata/properties" ma:root="true" ma:fieldsID="5a5f87ab263535bca57b67440d2cdc9d" ns3:_="">
    <xsd:import namespace="00cb7481-b76c-4b33-933e-11297e4dc6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b7481-b76c-4b33-933e-11297e4dc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836988-EECE-4389-B2CA-9743A43F4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b7481-b76c-4b33-933e-11297e4dc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29ECB3-7734-460A-8F74-31BB393CE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B2C62F-5ACA-4306-A2EC-6EDEF4EA65E4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0cb7481-b76c-4b33-933e-11297e4dc6f2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Vauhdit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Hannikainen</dc:creator>
  <cp:lastModifiedBy>sari.turunen</cp:lastModifiedBy>
  <dcterms:created xsi:type="dcterms:W3CDTF">2017-05-03T19:38:55Z</dcterms:created>
  <dcterms:modified xsi:type="dcterms:W3CDTF">2020-05-05T14:31:08Z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0x0101001D27153296BFA84DB72FF74CE9554ED7</vt:lpwstr>
  </property>
</Properties>
</file>